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utilizzo fondo" sheetId="3" r:id="rId1"/>
    <sheet name="note utilizzo" sheetId="8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3"/>
  <c r="C117" l="1"/>
  <c r="C116"/>
  <c r="C115"/>
  <c r="C114"/>
  <c r="C113"/>
  <c r="B34" l="1"/>
  <c r="B27"/>
  <c r="C108" l="1"/>
  <c r="B108"/>
  <c r="B104"/>
  <c r="C110" s="1"/>
  <c r="B110" l="1"/>
  <c r="B41" l="1"/>
  <c r="B17" l="1"/>
  <c r="B43" l="1"/>
  <c r="B23" s="1"/>
  <c r="B24" l="1"/>
  <c r="B42" s="1"/>
</calcChain>
</file>

<file path=xl/sharedStrings.xml><?xml version="1.0" encoding="utf-8"?>
<sst xmlns="http://schemas.openxmlformats.org/spreadsheetml/2006/main" count="162" uniqueCount="85">
  <si>
    <t>Risorse stabili</t>
  </si>
  <si>
    <t>Risorse variabili</t>
  </si>
  <si>
    <t>TOTALE</t>
  </si>
  <si>
    <t>Art. 17 CCNL 1/4/1999</t>
  </si>
  <si>
    <t>lett. b - progressioni economiche nella categoria</t>
  </si>
  <si>
    <t>lett. a - (incentivazione produttività e miglioramento servizi)</t>
  </si>
  <si>
    <t>lett. f - ind.specif.responsabilità cat. B-C</t>
  </si>
  <si>
    <t>lett. g - specifiche disp.di legge</t>
  </si>
  <si>
    <t>lett. h - CCIAA</t>
  </si>
  <si>
    <t>lett. i - Comuni</t>
  </si>
  <si>
    <t>Indennità comparto fondo</t>
  </si>
  <si>
    <t>ASP AZALEA - Castel San Giovanni (PC)</t>
  </si>
  <si>
    <t>PER L'AMMINISTRAZIONE:</t>
  </si>
  <si>
    <t>PER LE OO.SS.:</t>
  </si>
  <si>
    <t>PER LA RSU:</t>
  </si>
  <si>
    <t>_____________________</t>
  </si>
  <si>
    <t>lett. c - retribuzione posizione</t>
  </si>
  <si>
    <t>DESTINAZIONE RISORSE DECENTRATE ANNO 2019</t>
  </si>
  <si>
    <t>lett. d - ind.turno</t>
  </si>
  <si>
    <t>Ind.condizioni lavoro (ex  festività infrasett.turnisti)</t>
  </si>
  <si>
    <t>Ind.condizioni lavoro (ex  ind.infermieristica)</t>
  </si>
  <si>
    <t>Ind.condizioni lavoro (ex  ind.disagio OSS domic.)</t>
  </si>
  <si>
    <t>Ind.condizioni lavoro (ex  ind.rischio)</t>
  </si>
  <si>
    <t>Ind.condizioni lavoro (ex  ind.man.valori)</t>
  </si>
  <si>
    <t>Performance individuale</t>
  </si>
  <si>
    <t>Performance collettiva</t>
  </si>
  <si>
    <t>Ind.condizioni lavoro (ex pronta disp.)</t>
  </si>
  <si>
    <t>Totale utilizzo (senza performance)</t>
  </si>
  <si>
    <t>TOTALE UTILIZZO</t>
  </si>
  <si>
    <t>Diff. (performance)</t>
  </si>
  <si>
    <t>RIDETERMINAZIONE FONDO RISORSE DECENTRATE 2019</t>
  </si>
  <si>
    <t>(Determinazione n° 118/2019)</t>
  </si>
  <si>
    <t>Risorse variabili (a specifica dest.)</t>
  </si>
  <si>
    <t>Ris.variabili a specifica dest.</t>
  </si>
  <si>
    <t>(vedi punto 1)</t>
  </si>
  <si>
    <t>(vedi punto 4)</t>
  </si>
  <si>
    <t>(vedi punto 2)</t>
  </si>
  <si>
    <t>(vedi punto 6)</t>
  </si>
  <si>
    <t>(vedi punto 7)</t>
  </si>
  <si>
    <t>Le parti concordano una indennità giornaliera di disagio pari a euro 10,00 liquidata mensilmente per i giorni di effettivo svolgimento dell'attività.</t>
  </si>
  <si>
    <t>Le parti concordano nella predisposizione di apposito progetto riguardante il servizio nelle giornate di festivo infrasettimanale, che verrà liquidato con euro 40,00/giorno.</t>
  </si>
  <si>
    <t>(vedi punto 3)</t>
  </si>
  <si>
    <t>Le parti concordano una indennità giornaliera di disagio pari a euro 7,00 liquidata mensilmente per i giorni di effettivo svolgimento dell'attività.</t>
  </si>
  <si>
    <t>Le parti concordano una indennità giornaliera di disagio pari a euro 1,40 liquidata mensilmente per i giorni di effettivo svolgimento dell'attività.</t>
  </si>
  <si>
    <t>(vedi punto 5)</t>
  </si>
  <si>
    <t>Le parti concordano una indennità giornaliera di disagio pari a euro 1,55 liquidata mensilmente per i giorni di effettivo svolgimento dell'attività.</t>
  </si>
  <si>
    <t>Le parti concordano nella predisposizione di apposito progetto riguardante lechiamate in servizio d'urgenza, che verrà liquidato con euro 30,00/giorno.</t>
  </si>
  <si>
    <t>Ind.specif.responsabilità cat. B-C</t>
  </si>
  <si>
    <t>(vedi punto 8)</t>
  </si>
  <si>
    <t>Progetto "Pippi" servizio sociale (finanziamento ministeriale).</t>
  </si>
  <si>
    <t>1) Ind.condizioni lavoro (ex  festività infrasett.turnisti)</t>
  </si>
  <si>
    <t>2) Ind.condizioni lavoro (ex  ind.infermieristica)</t>
  </si>
  <si>
    <t>4) Ind.condizioni lavoro (ex  ind.rischio)</t>
  </si>
  <si>
    <t>5) Ind.condizioni lavoro (ex  ind.man.valori)</t>
  </si>
  <si>
    <t>6) Ind.condizioni lavoro (ex pronta disp.)</t>
  </si>
  <si>
    <t>7) Ind.specif.responsabilità cat. B-C</t>
  </si>
  <si>
    <t>8) Ris.variabili a specifica dest.</t>
  </si>
  <si>
    <t>ACCORDO ANNUALE SULL'UTILIZZO DEL FONDO RISORSE DECENTRATE</t>
  </si>
  <si>
    <t>FASCE PRESENZE PER PERFORMANCE INDIVIDUALE (1)</t>
  </si>
  <si>
    <t>Ore settimanali dovute</t>
  </si>
  <si>
    <t>Settimane lavorative</t>
  </si>
  <si>
    <t>Ore totali dovute</t>
  </si>
  <si>
    <t>Ferie (giorni)</t>
  </si>
  <si>
    <t>Ferie (ore)</t>
  </si>
  <si>
    <t>1^ fascia</t>
  </si>
  <si>
    <t>2^ fascia</t>
  </si>
  <si>
    <t>3^ fascia</t>
  </si>
  <si>
    <t>4^ fascia</t>
  </si>
  <si>
    <t>5^ fascia</t>
  </si>
  <si>
    <t>6^ fascia</t>
  </si>
  <si>
    <t>(6 gg./sett.)</t>
  </si>
  <si>
    <t>(5 gg./sett.)</t>
  </si>
  <si>
    <t>3) Ind.condizioni lavoro (ex  ind.OSS domiciliare)</t>
  </si>
  <si>
    <t>Castel San Giovanni, novembre 2019</t>
  </si>
  <si>
    <r>
      <t xml:space="preserve">L'indennità viene erogata a RAA e pers.amm.vo per euro 1.200,00/anno e a Cordinatori, Resp.Hospice, RAS per euro 2.500,00/anno. </t>
    </r>
    <r>
      <rPr>
        <b/>
        <sz val="11"/>
        <color theme="1"/>
        <rFont val="Calibri"/>
        <family val="2"/>
        <scheme val="minor"/>
      </rPr>
      <t>Si propone di portare la base di calcolo da 2.500 a 3.000 euro annui dal 1.1.2019.</t>
    </r>
  </si>
  <si>
    <t>(fino a una settimana di assenza oltre le ferie)</t>
  </si>
  <si>
    <t>(fino a due settimane di assenza oltre le ferie)</t>
  </si>
  <si>
    <t>(fino a quattro settimane di assenza oltre le ferie)</t>
  </si>
  <si>
    <t>(fino a sei settimane di assenza oltre le ferie)</t>
  </si>
  <si>
    <t>(fino a otto settimane di assenza oltre le ferie)</t>
  </si>
  <si>
    <t>(oltre otto settimane di assenza oltre le ferie)</t>
  </si>
  <si>
    <r>
      <t xml:space="preserve">L'indennità viene erogata a RAA e pers.amm.vo per euro 1.200,00/anno e a Cordinatori, Resp.Hospice, RAS per euro 2.500,00/anno. </t>
    </r>
    <r>
      <rPr>
        <b/>
        <sz val="11"/>
        <color theme="1"/>
        <rFont val="Calibri"/>
        <family val="2"/>
        <scheme val="minor"/>
      </rPr>
      <t>Si propone di aggiornare la base di calcolo a 3.000 euro annui dal 1.1.2019.</t>
    </r>
  </si>
  <si>
    <t>Le parti concordano nella predisposizione di apposito progetto riguardante il servizio nelle giornate di festivo infrasettimanale, che verrà liquidato con euro 80,00/giorno.</t>
  </si>
  <si>
    <t>AMMONTARE COMPLESSIVO DEI PREMI COLLEGATI ALLA PERFORMANCE STANZIATI anno 2019</t>
  </si>
  <si>
    <t>Pubblicazione ai sensi  dell' art. 20, c. 1. d.lgs. N. 33/2013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</si>
</sst>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Font="1"/>
    <xf numFmtId="0" fontId="3" fillId="0" borderId="0" xfId="0" applyFont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4" fontId="0" fillId="0" borderId="0" xfId="0" applyNumberFormat="1" applyFont="1"/>
    <xf numFmtId="0" fontId="1" fillId="0" borderId="0" xfId="0" applyFont="1"/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/>
    <xf numFmtId="0" fontId="0" fillId="0" borderId="0" xfId="0" applyFont="1" applyAlignment="1">
      <alignment wrapText="1"/>
    </xf>
    <xf numFmtId="4" fontId="0" fillId="0" borderId="0" xfId="0" applyNumberFormat="1" applyFont="1" applyAlignment="1"/>
    <xf numFmtId="4" fontId="0" fillId="0" borderId="0" xfId="0" applyNumberFormat="1" applyFont="1" applyFill="1"/>
    <xf numFmtId="4" fontId="1" fillId="0" borderId="0" xfId="0" applyNumberFormat="1" applyFont="1" applyFill="1" applyAlignment="1"/>
    <xf numFmtId="0" fontId="7" fillId="0" borderId="0" xfId="0" applyFont="1"/>
    <xf numFmtId="4" fontId="7" fillId="0" borderId="0" xfId="0" applyNumberFormat="1" applyFont="1" applyFill="1"/>
    <xf numFmtId="4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1" xfId="0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0" fontId="9" fillId="0" borderId="0" xfId="0" applyFont="1"/>
    <xf numFmtId="4" fontId="10" fillId="0" borderId="4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Normal="100" workbookViewId="0">
      <selection activeCell="I7" sqref="I7"/>
    </sheetView>
  </sheetViews>
  <sheetFormatPr defaultRowHeight="15"/>
  <cols>
    <col min="1" max="1" width="52.85546875" customWidth="1"/>
    <col min="2" max="2" width="26" style="3" customWidth="1"/>
    <col min="3" max="3" width="18.140625" style="3" customWidth="1"/>
    <col min="5" max="5" width="29.140625" customWidth="1"/>
  </cols>
  <sheetData>
    <row r="1" spans="1:3" s="4" customFormat="1">
      <c r="A1" s="5" t="s">
        <v>11</v>
      </c>
      <c r="B1" s="10"/>
      <c r="C1" s="10"/>
    </row>
    <row r="2" spans="1:3" s="4" customFormat="1">
      <c r="A2" s="5"/>
      <c r="B2" s="10"/>
      <c r="C2" s="10"/>
    </row>
    <row r="3" spans="1:3" s="4" customFormat="1">
      <c r="A3" s="11" t="s">
        <v>83</v>
      </c>
      <c r="B3" s="10"/>
      <c r="C3" s="10"/>
    </row>
    <row r="4" spans="1:3" s="4" customFormat="1">
      <c r="A4" s="5"/>
      <c r="B4" s="10"/>
      <c r="C4" s="10"/>
    </row>
    <row r="5" spans="1:3" s="4" customFormat="1">
      <c r="A5" t="s">
        <v>84</v>
      </c>
      <c r="B5" s="10"/>
      <c r="C5" s="10"/>
    </row>
    <row r="6" spans="1:3" s="4" customFormat="1" ht="16.5" customHeight="1">
      <c r="A6" s="5"/>
      <c r="B6" s="10"/>
      <c r="C6" s="10"/>
    </row>
    <row r="7" spans="1:3" s="4" customFormat="1">
      <c r="A7" s="5"/>
      <c r="B7" s="10"/>
      <c r="C7" s="10"/>
    </row>
    <row r="8" spans="1:3" s="4" customFormat="1" ht="18.75">
      <c r="A8" s="26" t="s">
        <v>57</v>
      </c>
      <c r="B8" s="27"/>
      <c r="C8" s="28"/>
    </row>
    <row r="9" spans="1:3" s="4" customFormat="1">
      <c r="A9" s="5"/>
      <c r="B9" s="10"/>
      <c r="C9" s="10"/>
    </row>
    <row r="10" spans="1:3" s="4" customFormat="1">
      <c r="B10" s="10"/>
      <c r="C10" s="10"/>
    </row>
    <row r="11" spans="1:3" s="4" customFormat="1">
      <c r="A11" s="9" t="s">
        <v>30</v>
      </c>
      <c r="B11" s="10"/>
      <c r="C11" s="10"/>
    </row>
    <row r="12" spans="1:3" s="4" customFormat="1">
      <c r="A12" s="6" t="s">
        <v>31</v>
      </c>
      <c r="B12" s="12"/>
      <c r="C12" s="13"/>
    </row>
    <row r="13" spans="1:3" s="4" customFormat="1">
      <c r="B13" s="10"/>
      <c r="C13" s="21"/>
    </row>
    <row r="14" spans="1:3" s="4" customFormat="1">
      <c r="A14" s="4" t="s">
        <v>0</v>
      </c>
      <c r="B14" s="10">
        <v>531672</v>
      </c>
      <c r="C14" s="10"/>
    </row>
    <row r="15" spans="1:3" s="4" customFormat="1">
      <c r="A15" s="4" t="s">
        <v>1</v>
      </c>
      <c r="B15" s="10">
        <v>6729</v>
      </c>
      <c r="C15" s="10"/>
    </row>
    <row r="16" spans="1:3" s="4" customFormat="1">
      <c r="A16" s="4" t="s">
        <v>32</v>
      </c>
      <c r="B16" s="10">
        <v>6000</v>
      </c>
      <c r="C16" s="10"/>
    </row>
    <row r="17" spans="1:3" s="4" customFormat="1">
      <c r="A17" s="11" t="s">
        <v>2</v>
      </c>
      <c r="B17" s="14">
        <f>SUM(B14:B16)</f>
        <v>544401</v>
      </c>
      <c r="C17" s="10"/>
    </row>
    <row r="18" spans="1:3" s="4" customFormat="1">
      <c r="A18" s="11"/>
      <c r="B18" s="14"/>
      <c r="C18" s="10"/>
    </row>
    <row r="19" spans="1:3" s="4" customFormat="1">
      <c r="A19" s="11" t="s">
        <v>17</v>
      </c>
      <c r="B19" s="14"/>
      <c r="C19" s="10"/>
    </row>
    <row r="20" spans="1:3" s="4" customFormat="1">
      <c r="B20" s="10"/>
      <c r="C20" s="10"/>
    </row>
    <row r="21" spans="1:3" s="4" customFormat="1">
      <c r="A21" s="4" t="s">
        <v>3</v>
      </c>
      <c r="B21" s="10"/>
      <c r="C21" s="10"/>
    </row>
    <row r="22" spans="1:3" s="4" customFormat="1" ht="30">
      <c r="A22" s="15" t="s">
        <v>5</v>
      </c>
      <c r="B22" s="16"/>
      <c r="C22" s="10"/>
    </row>
    <row r="23" spans="1:3" s="4" customFormat="1">
      <c r="A23" s="22" t="s">
        <v>24</v>
      </c>
      <c r="B23" s="16">
        <f>-B43/2</f>
        <v>23706.5</v>
      </c>
      <c r="C23" s="10"/>
    </row>
    <row r="24" spans="1:3" s="4" customFormat="1">
      <c r="A24" s="22" t="s">
        <v>25</v>
      </c>
      <c r="B24" s="16">
        <f>B23</f>
        <v>23706.5</v>
      </c>
      <c r="C24" s="10"/>
    </row>
    <row r="25" spans="1:3" s="4" customFormat="1">
      <c r="A25" s="15" t="s">
        <v>4</v>
      </c>
      <c r="B25" s="17">
        <v>47000</v>
      </c>
      <c r="C25" s="10"/>
    </row>
    <row r="26" spans="1:3" s="4" customFormat="1">
      <c r="A26" s="15" t="s">
        <v>16</v>
      </c>
      <c r="B26" s="17">
        <v>0</v>
      </c>
      <c r="C26" s="10"/>
    </row>
    <row r="27" spans="1:3" s="4" customFormat="1">
      <c r="A27" s="4" t="s">
        <v>18</v>
      </c>
      <c r="B27" s="17">
        <f>228000+12000</f>
        <v>240000</v>
      </c>
      <c r="C27" s="17"/>
    </row>
    <row r="28" spans="1:3" s="4" customFormat="1">
      <c r="A28" s="4" t="s">
        <v>19</v>
      </c>
      <c r="B28" s="17">
        <f>18000*2</f>
        <v>36000</v>
      </c>
      <c r="C28" s="23" t="s">
        <v>34</v>
      </c>
    </row>
    <row r="29" spans="1:3" s="4" customFormat="1">
      <c r="A29" s="4" t="s">
        <v>20</v>
      </c>
      <c r="B29" s="17">
        <v>43800</v>
      </c>
      <c r="C29" s="23" t="s">
        <v>36</v>
      </c>
    </row>
    <row r="30" spans="1:3" s="4" customFormat="1">
      <c r="A30" s="4" t="s">
        <v>21</v>
      </c>
      <c r="B30" s="17">
        <v>13113</v>
      </c>
      <c r="C30" s="23" t="s">
        <v>41</v>
      </c>
    </row>
    <row r="31" spans="1:3" s="4" customFormat="1">
      <c r="A31" s="4" t="s">
        <v>22</v>
      </c>
      <c r="B31" s="17">
        <v>2067</v>
      </c>
      <c r="C31" s="23" t="s">
        <v>35</v>
      </c>
    </row>
    <row r="32" spans="1:3" s="4" customFormat="1">
      <c r="A32" s="4" t="s">
        <v>23</v>
      </c>
      <c r="B32" s="17">
        <v>664</v>
      </c>
      <c r="C32" s="23" t="s">
        <v>44</v>
      </c>
    </row>
    <row r="33" spans="1:4" s="4" customFormat="1">
      <c r="A33" s="4" t="s">
        <v>26</v>
      </c>
      <c r="B33" s="17">
        <v>12000</v>
      </c>
      <c r="C33" s="23" t="s">
        <v>37</v>
      </c>
    </row>
    <row r="34" spans="1:4" s="4" customFormat="1">
      <c r="A34" s="4" t="s">
        <v>6</v>
      </c>
      <c r="B34" s="17">
        <f>19870/100*120</f>
        <v>23844</v>
      </c>
      <c r="C34" s="23" t="s">
        <v>38</v>
      </c>
    </row>
    <row r="35" spans="1:4" s="4" customFormat="1">
      <c r="A35" s="4" t="s">
        <v>7</v>
      </c>
      <c r="B35" s="17">
        <v>0</v>
      </c>
      <c r="C35" s="10"/>
    </row>
    <row r="36" spans="1:4" s="4" customFormat="1">
      <c r="A36" s="4" t="s">
        <v>8</v>
      </c>
      <c r="B36" s="17">
        <v>0</v>
      </c>
      <c r="C36" s="10"/>
    </row>
    <row r="37" spans="1:4" s="4" customFormat="1">
      <c r="A37" s="4" t="s">
        <v>9</v>
      </c>
      <c r="B37" s="17">
        <v>0</v>
      </c>
      <c r="C37" s="10"/>
    </row>
    <row r="38" spans="1:4" s="4" customFormat="1">
      <c r="A38" s="4" t="s">
        <v>33</v>
      </c>
      <c r="B38" s="17">
        <v>6000</v>
      </c>
      <c r="C38" s="23" t="s">
        <v>48</v>
      </c>
    </row>
    <row r="39" spans="1:4" s="4" customFormat="1">
      <c r="A39" s="4" t="s">
        <v>10</v>
      </c>
      <c r="B39" s="17">
        <v>72500</v>
      </c>
      <c r="C39" s="10"/>
    </row>
    <row r="40" spans="1:4" s="4" customFormat="1">
      <c r="B40" s="17"/>
      <c r="C40" s="10"/>
    </row>
    <row r="41" spans="1:4" s="4" customFormat="1">
      <c r="A41" s="11" t="s">
        <v>27</v>
      </c>
      <c r="B41" s="18">
        <f>SUM(B25:B40)</f>
        <v>496988</v>
      </c>
      <c r="C41" s="18"/>
    </row>
    <row r="42" spans="1:4" s="4" customFormat="1">
      <c r="A42" s="11" t="s">
        <v>28</v>
      </c>
      <c r="B42" s="18">
        <f>B41+B23+B24</f>
        <v>544401</v>
      </c>
      <c r="C42" s="18"/>
    </row>
    <row r="43" spans="1:4" s="4" customFormat="1">
      <c r="A43" s="19" t="s">
        <v>29</v>
      </c>
      <c r="B43" s="20">
        <f>B41-B17</f>
        <v>-47413</v>
      </c>
      <c r="C43" s="20"/>
    </row>
    <row r="44" spans="1:4" s="4" customFormat="1">
      <c r="A44" s="19"/>
      <c r="B44" s="20"/>
      <c r="C44" s="10"/>
    </row>
    <row r="45" spans="1:4" s="4" customFormat="1">
      <c r="A45" s="19" t="s">
        <v>73</v>
      </c>
      <c r="B45" s="20"/>
      <c r="C45" s="10"/>
    </row>
    <row r="46" spans="1:4" s="4" customFormat="1">
      <c r="B46" s="10"/>
      <c r="C46" s="10"/>
    </row>
    <row r="47" spans="1:4" s="8" customFormat="1">
      <c r="A47" s="8" t="s">
        <v>12</v>
      </c>
      <c r="B47" s="7" t="s">
        <v>15</v>
      </c>
      <c r="C47" s="7"/>
      <c r="D47" s="7"/>
    </row>
    <row r="48" spans="1:4" s="8" customFormat="1">
      <c r="B48" s="7" t="s">
        <v>15</v>
      </c>
      <c r="C48" s="7"/>
      <c r="D48" s="7"/>
    </row>
    <row r="49" spans="1:4" s="8" customFormat="1">
      <c r="B49" s="7" t="s">
        <v>15</v>
      </c>
      <c r="C49" s="7"/>
      <c r="D49" s="7"/>
    </row>
    <row r="50" spans="1:4" s="8" customFormat="1">
      <c r="B50" s="7"/>
      <c r="C50" s="7"/>
      <c r="D50" s="7"/>
    </row>
    <row r="51" spans="1:4" s="8" customFormat="1">
      <c r="A51" s="8" t="s">
        <v>13</v>
      </c>
      <c r="B51" s="7" t="s">
        <v>15</v>
      </c>
      <c r="C51" s="7"/>
      <c r="D51" s="7"/>
    </row>
    <row r="52" spans="1:4" s="8" customFormat="1">
      <c r="B52" s="7" t="s">
        <v>15</v>
      </c>
      <c r="C52" s="7"/>
      <c r="D52" s="7"/>
    </row>
    <row r="53" spans="1:4" s="8" customFormat="1">
      <c r="B53" s="7" t="s">
        <v>15</v>
      </c>
      <c r="C53" s="7"/>
      <c r="D53" s="7"/>
    </row>
    <row r="54" spans="1:4" s="8" customFormat="1">
      <c r="B54" s="7"/>
      <c r="C54" s="7"/>
      <c r="D54" s="7"/>
    </row>
    <row r="55" spans="1:4" s="8" customFormat="1">
      <c r="A55" s="8" t="s">
        <v>14</v>
      </c>
      <c r="B55" s="7" t="s">
        <v>15</v>
      </c>
      <c r="C55" s="7"/>
      <c r="D55" s="7"/>
    </row>
    <row r="56" spans="1:4" s="8" customFormat="1">
      <c r="B56" s="7" t="s">
        <v>15</v>
      </c>
      <c r="C56" s="7"/>
      <c r="D56" s="7"/>
    </row>
    <row r="57" spans="1:4" s="8" customFormat="1">
      <c r="B57" s="7" t="s">
        <v>15</v>
      </c>
      <c r="C57" s="7"/>
      <c r="D57" s="7"/>
    </row>
    <row r="58" spans="1:4" s="8" customFormat="1">
      <c r="B58" s="7" t="s">
        <v>15</v>
      </c>
      <c r="C58" s="7"/>
      <c r="D58" s="7"/>
    </row>
    <row r="59" spans="1:4" s="1" customFormat="1" ht="15.75">
      <c r="B59" s="2"/>
      <c r="C59" s="2"/>
    </row>
    <row r="60" spans="1:4" s="1" customFormat="1" ht="15.75">
      <c r="A60" s="5" t="s">
        <v>11</v>
      </c>
      <c r="B60"/>
      <c r="C60"/>
    </row>
    <row r="61" spans="1:4" s="1" customFormat="1" ht="15.75">
      <c r="A61" s="11" t="s">
        <v>17</v>
      </c>
      <c r="B61"/>
      <c r="C61"/>
    </row>
    <row r="62" spans="1:4" s="1" customFormat="1" ht="15.75">
      <c r="A62"/>
      <c r="B62"/>
      <c r="C62"/>
    </row>
    <row r="63" spans="1:4" s="1" customFormat="1" ht="15.75">
      <c r="A63"/>
      <c r="B63"/>
      <c r="C63"/>
    </row>
    <row r="64" spans="1:4" s="1" customFormat="1" ht="63" customHeight="1">
      <c r="A64" s="25" t="s">
        <v>50</v>
      </c>
      <c r="B64" s="32" t="s">
        <v>82</v>
      </c>
      <c r="C64" s="32"/>
    </row>
    <row r="65" spans="1:3" s="1" customFormat="1" ht="57" customHeight="1">
      <c r="A65" s="25" t="s">
        <v>51</v>
      </c>
      <c r="B65" s="32" t="s">
        <v>39</v>
      </c>
      <c r="C65" s="32"/>
    </row>
    <row r="66" spans="1:3" s="1" customFormat="1" ht="51.75" customHeight="1">
      <c r="A66" s="25" t="s">
        <v>72</v>
      </c>
      <c r="B66" s="32" t="s">
        <v>42</v>
      </c>
      <c r="C66" s="32"/>
    </row>
    <row r="67" spans="1:3" s="1" customFormat="1" ht="51.75" customHeight="1">
      <c r="A67" s="25" t="s">
        <v>52</v>
      </c>
      <c r="B67" s="32" t="s">
        <v>43</v>
      </c>
      <c r="C67" s="32"/>
    </row>
    <row r="68" spans="1:3" s="1" customFormat="1" ht="53.25" customHeight="1">
      <c r="A68" s="25" t="s">
        <v>53</v>
      </c>
      <c r="B68" s="32" t="s">
        <v>45</v>
      </c>
      <c r="C68" s="32"/>
    </row>
    <row r="69" spans="1:3" s="1" customFormat="1" ht="67.5" customHeight="1">
      <c r="A69" s="25" t="s">
        <v>54</v>
      </c>
      <c r="B69" s="32" t="s">
        <v>46</v>
      </c>
      <c r="C69" s="32"/>
    </row>
    <row r="70" spans="1:3" s="1" customFormat="1" ht="83.25" customHeight="1">
      <c r="A70" s="25" t="s">
        <v>55</v>
      </c>
      <c r="B70" s="32" t="s">
        <v>81</v>
      </c>
      <c r="C70" s="32"/>
    </row>
    <row r="71" spans="1:3" s="1" customFormat="1" ht="39" customHeight="1">
      <c r="A71" s="25" t="s">
        <v>56</v>
      </c>
      <c r="B71" s="32" t="s">
        <v>49</v>
      </c>
      <c r="C71" s="32"/>
    </row>
    <row r="72" spans="1:3">
      <c r="B72"/>
      <c r="C72"/>
    </row>
    <row r="73" spans="1:3">
      <c r="A73" s="19" t="s">
        <v>73</v>
      </c>
      <c r="B73"/>
      <c r="C73" s="20"/>
    </row>
    <row r="74" spans="1:3">
      <c r="B74" s="4"/>
      <c r="C74" s="10"/>
    </row>
    <row r="75" spans="1:3">
      <c r="A75" s="8" t="s">
        <v>12</v>
      </c>
      <c r="B75" s="7" t="s">
        <v>15</v>
      </c>
    </row>
    <row r="76" spans="1:3">
      <c r="A76" s="8"/>
      <c r="B76" s="7" t="s">
        <v>15</v>
      </c>
    </row>
    <row r="77" spans="1:3">
      <c r="A77" s="8"/>
      <c r="B77" s="7" t="s">
        <v>15</v>
      </c>
    </row>
    <row r="78" spans="1:3">
      <c r="A78" s="8"/>
      <c r="B78" s="7"/>
    </row>
    <row r="79" spans="1:3">
      <c r="A79" s="8" t="s">
        <v>13</v>
      </c>
      <c r="B79" s="7" t="s">
        <v>15</v>
      </c>
    </row>
    <row r="80" spans="1:3">
      <c r="A80" s="8"/>
      <c r="B80" s="7" t="s">
        <v>15</v>
      </c>
    </row>
    <row r="81" spans="1:3">
      <c r="A81" s="8"/>
      <c r="B81" s="7" t="s">
        <v>15</v>
      </c>
    </row>
    <row r="82" spans="1:3">
      <c r="A82" s="8"/>
      <c r="B82" s="7"/>
    </row>
    <row r="83" spans="1:3">
      <c r="A83" s="8" t="s">
        <v>14</v>
      </c>
      <c r="B83" s="7" t="s">
        <v>15</v>
      </c>
    </row>
    <row r="84" spans="1:3">
      <c r="A84" s="8"/>
      <c r="B84" s="7" t="s">
        <v>15</v>
      </c>
    </row>
    <row r="85" spans="1:3">
      <c r="A85" s="8"/>
      <c r="B85" s="7" t="s">
        <v>15</v>
      </c>
    </row>
    <row r="86" spans="1:3">
      <c r="A86" s="8"/>
      <c r="B86" s="7" t="s">
        <v>15</v>
      </c>
    </row>
    <row r="87" spans="1:3">
      <c r="A87" s="8"/>
      <c r="B87" s="7" t="s">
        <v>15</v>
      </c>
    </row>
    <row r="88" spans="1:3">
      <c r="A88" s="8"/>
      <c r="B88" s="7" t="s">
        <v>15</v>
      </c>
    </row>
    <row r="94" spans="1:3" s="1" customFormat="1" ht="15.75">
      <c r="A94" s="5" t="s">
        <v>11</v>
      </c>
      <c r="B94"/>
      <c r="C94"/>
    </row>
    <row r="95" spans="1:3" s="1" customFormat="1" ht="15.75">
      <c r="A95" s="11" t="s">
        <v>17</v>
      </c>
      <c r="B95"/>
      <c r="C95"/>
    </row>
    <row r="98" spans="1:4" ht="15.75">
      <c r="A98" s="29" t="s">
        <v>58</v>
      </c>
      <c r="B98" s="2"/>
      <c r="C98" s="2"/>
      <c r="D98" s="1"/>
    </row>
    <row r="99" spans="1:4" ht="15.75">
      <c r="A99" s="1"/>
      <c r="B99" s="2"/>
      <c r="C99" s="2"/>
      <c r="D99" s="1"/>
    </row>
    <row r="100" spans="1:4" ht="15.75">
      <c r="A100" s="1"/>
      <c r="B100" s="2"/>
      <c r="C100" s="2"/>
      <c r="D100" s="1"/>
    </row>
    <row r="101" spans="1:4" ht="15.75">
      <c r="A101" s="1"/>
      <c r="B101" s="2"/>
      <c r="C101" s="2"/>
      <c r="D101" s="1"/>
    </row>
    <row r="102" spans="1:4" ht="15.75">
      <c r="A102" s="1" t="s">
        <v>59</v>
      </c>
      <c r="B102" s="2">
        <v>36</v>
      </c>
      <c r="C102" s="2"/>
      <c r="D102" s="1"/>
    </row>
    <row r="103" spans="1:4" ht="15.75">
      <c r="A103" s="1" t="s">
        <v>60</v>
      </c>
      <c r="B103" s="2">
        <v>52</v>
      </c>
      <c r="C103" s="2"/>
      <c r="D103" s="1"/>
    </row>
    <row r="104" spans="1:4" ht="15.75">
      <c r="A104" s="1" t="s">
        <v>61</v>
      </c>
      <c r="B104" s="2">
        <f>B102*B103</f>
        <v>1872</v>
      </c>
      <c r="C104" s="2"/>
      <c r="D104" s="1"/>
    </row>
    <row r="105" spans="1:4" ht="15.75">
      <c r="A105" s="1"/>
      <c r="B105" s="2"/>
      <c r="C105" s="2"/>
      <c r="D105" s="1"/>
    </row>
    <row r="106" spans="1:4" ht="15.75">
      <c r="A106" s="1"/>
      <c r="B106" s="30" t="s">
        <v>70</v>
      </c>
      <c r="C106" s="30" t="s">
        <v>71</v>
      </c>
      <c r="D106" s="1"/>
    </row>
    <row r="107" spans="1:4" ht="15.75">
      <c r="A107" s="1" t="s">
        <v>62</v>
      </c>
      <c r="B107" s="2">
        <v>36</v>
      </c>
      <c r="C107" s="2">
        <v>32</v>
      </c>
      <c r="D107" s="1"/>
    </row>
    <row r="108" spans="1:4" ht="15.75">
      <c r="A108" s="1" t="s">
        <v>63</v>
      </c>
      <c r="B108" s="2">
        <f>B107*6</f>
        <v>216</v>
      </c>
      <c r="C108" s="2">
        <f>7.2*32</f>
        <v>230.4</v>
      </c>
      <c r="D108" s="1"/>
    </row>
    <row r="109" spans="1:4" ht="15.75">
      <c r="A109" s="1"/>
      <c r="B109" s="2"/>
      <c r="C109" s="2"/>
      <c r="D109" s="1"/>
    </row>
    <row r="110" spans="1:4" ht="15.75">
      <c r="A110" s="1" t="s">
        <v>61</v>
      </c>
      <c r="B110" s="2">
        <f>B104-B108</f>
        <v>1656</v>
      </c>
      <c r="C110" s="2">
        <f>B104-C108</f>
        <v>1641.6</v>
      </c>
      <c r="D110" s="1"/>
    </row>
    <row r="111" spans="1:4" ht="15.75">
      <c r="A111" s="1"/>
      <c r="B111" s="2"/>
      <c r="C111" s="2"/>
      <c r="D111" s="1"/>
    </row>
    <row r="112" spans="1:4" ht="15.75">
      <c r="A112" s="1"/>
      <c r="B112" s="2"/>
      <c r="C112" s="2"/>
      <c r="D112" s="1"/>
    </row>
    <row r="113" spans="1:5" ht="39.950000000000003" customHeight="1">
      <c r="A113" t="s">
        <v>64</v>
      </c>
      <c r="B113" s="3">
        <v>1656</v>
      </c>
      <c r="C113" s="3">
        <f>1656-36</f>
        <v>1620</v>
      </c>
      <c r="D113" s="31">
        <v>1</v>
      </c>
      <c r="E113" s="24" t="s">
        <v>75</v>
      </c>
    </row>
    <row r="114" spans="1:5" ht="39.950000000000003" customHeight="1">
      <c r="A114" t="s">
        <v>65</v>
      </c>
      <c r="B114" s="3">
        <v>1619</v>
      </c>
      <c r="C114" s="3">
        <f>1656-72</f>
        <v>1584</v>
      </c>
      <c r="D114" s="31">
        <v>0.8</v>
      </c>
      <c r="E114" s="24" t="s">
        <v>76</v>
      </c>
    </row>
    <row r="115" spans="1:5" ht="39.950000000000003" customHeight="1">
      <c r="A115" t="s">
        <v>66</v>
      </c>
      <c r="B115" s="3">
        <v>1583</v>
      </c>
      <c r="C115" s="3">
        <f>1656-72-72</f>
        <v>1512</v>
      </c>
      <c r="D115" s="31">
        <v>0.5</v>
      </c>
      <c r="E115" s="24" t="s">
        <v>77</v>
      </c>
    </row>
    <row r="116" spans="1:5" ht="39.950000000000003" customHeight="1">
      <c r="A116" t="s">
        <v>67</v>
      </c>
      <c r="B116" s="3">
        <v>1511</v>
      </c>
      <c r="C116" s="3">
        <f>1656-72-72-72</f>
        <v>1440</v>
      </c>
      <c r="D116" s="31">
        <v>0.3</v>
      </c>
      <c r="E116" s="24" t="s">
        <v>78</v>
      </c>
    </row>
    <row r="117" spans="1:5" ht="39.950000000000003" customHeight="1">
      <c r="A117" t="s">
        <v>68</v>
      </c>
      <c r="B117" s="3">
        <v>1439</v>
      </c>
      <c r="C117" s="3">
        <f>1656-144-144</f>
        <v>1368</v>
      </c>
      <c r="D117" s="31">
        <v>0.1</v>
      </c>
      <c r="E117" s="24" t="s">
        <v>79</v>
      </c>
    </row>
    <row r="118" spans="1:5" ht="39.950000000000003" customHeight="1">
      <c r="A118" t="s">
        <v>69</v>
      </c>
      <c r="B118" s="3">
        <v>1367</v>
      </c>
      <c r="C118" s="3">
        <v>0</v>
      </c>
      <c r="D118" s="31">
        <v>0</v>
      </c>
      <c r="E118" s="24" t="s">
        <v>80</v>
      </c>
    </row>
    <row r="120" spans="1:5">
      <c r="A120" s="19" t="s">
        <v>73</v>
      </c>
      <c r="B120"/>
      <c r="C120" s="20"/>
    </row>
    <row r="121" spans="1:5">
      <c r="B121" s="4"/>
      <c r="C121" s="10"/>
    </row>
    <row r="122" spans="1:5">
      <c r="A122" s="8" t="s">
        <v>12</v>
      </c>
      <c r="B122" s="7" t="s">
        <v>15</v>
      </c>
    </row>
    <row r="123" spans="1:5">
      <c r="A123" s="8"/>
      <c r="B123" s="7" t="s">
        <v>15</v>
      </c>
    </row>
    <row r="124" spans="1:5">
      <c r="A124" s="8"/>
      <c r="B124" s="7" t="s">
        <v>15</v>
      </c>
    </row>
    <row r="125" spans="1:5">
      <c r="A125" s="8"/>
      <c r="B125" s="7"/>
    </row>
    <row r="126" spans="1:5">
      <c r="A126" s="8" t="s">
        <v>13</v>
      </c>
      <c r="B126" s="7" t="s">
        <v>15</v>
      </c>
    </row>
    <row r="127" spans="1:5">
      <c r="A127" s="8"/>
      <c r="B127" s="7" t="s">
        <v>15</v>
      </c>
    </row>
    <row r="128" spans="1:5">
      <c r="A128" s="8"/>
      <c r="B128" s="7" t="s">
        <v>15</v>
      </c>
    </row>
    <row r="129" spans="1:2">
      <c r="A129" s="8"/>
      <c r="B129" s="7"/>
    </row>
    <row r="130" spans="1:2">
      <c r="A130" s="8" t="s">
        <v>14</v>
      </c>
      <c r="B130" s="7" t="s">
        <v>15</v>
      </c>
    </row>
    <row r="131" spans="1:2">
      <c r="A131" s="8"/>
      <c r="B131" s="7" t="s">
        <v>15</v>
      </c>
    </row>
    <row r="132" spans="1:2">
      <c r="A132" s="8"/>
      <c r="B132" s="7" t="s">
        <v>15</v>
      </c>
    </row>
    <row r="133" spans="1:2">
      <c r="A133" s="8"/>
      <c r="B133" s="7" t="s">
        <v>15</v>
      </c>
    </row>
    <row r="134" spans="1:2">
      <c r="A134" s="8"/>
      <c r="B134" s="7" t="s">
        <v>15</v>
      </c>
    </row>
    <row r="135" spans="1:2">
      <c r="A135" s="8"/>
      <c r="B135" s="7" t="s">
        <v>15</v>
      </c>
    </row>
  </sheetData>
  <mergeCells count="8">
    <mergeCell ref="B70:C70"/>
    <mergeCell ref="B71:C71"/>
    <mergeCell ref="B64:C64"/>
    <mergeCell ref="B65:C65"/>
    <mergeCell ref="B66:C66"/>
    <mergeCell ref="B67:C67"/>
    <mergeCell ref="B68:C68"/>
    <mergeCell ref="B69:C69"/>
  </mergeCells>
  <printOptions gridLines="1"/>
  <pageMargins left="0.7" right="0.7" top="0.75" bottom="0.75" header="0.3" footer="0.3"/>
  <pageSetup paperSize="9" scale="64" orientation="portrait" horizontalDpi="4294967294" verticalDpi="4294967294" r:id="rId1"/>
  <rowBreaks count="2" manualBreakCount="2">
    <brk id="59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Normal="100" workbookViewId="0">
      <selection activeCell="C12" sqref="C12"/>
    </sheetView>
  </sheetViews>
  <sheetFormatPr defaultRowHeight="15"/>
  <cols>
    <col min="1" max="1" width="6.7109375" customWidth="1"/>
    <col min="2" max="2" width="27.5703125" customWidth="1"/>
    <col min="3" max="3" width="100.140625" customWidth="1"/>
  </cols>
  <sheetData>
    <row r="1" spans="1:3">
      <c r="A1" s="5" t="s">
        <v>11</v>
      </c>
    </row>
    <row r="2" spans="1:3">
      <c r="A2" s="11" t="s">
        <v>17</v>
      </c>
    </row>
    <row r="5" spans="1:3" ht="30">
      <c r="A5" s="25">
        <v>1</v>
      </c>
      <c r="B5" s="15" t="s">
        <v>19</v>
      </c>
      <c r="C5" s="24" t="s">
        <v>40</v>
      </c>
    </row>
    <row r="6" spans="1:3" ht="30">
      <c r="A6" s="25">
        <v>2</v>
      </c>
      <c r="B6" s="15" t="s">
        <v>20</v>
      </c>
      <c r="C6" s="24" t="s">
        <v>39</v>
      </c>
    </row>
    <row r="7" spans="1:3" ht="30">
      <c r="A7" s="25">
        <v>3</v>
      </c>
      <c r="B7" s="15" t="s">
        <v>22</v>
      </c>
      <c r="C7" s="24" t="s">
        <v>42</v>
      </c>
    </row>
    <row r="8" spans="1:3" ht="30">
      <c r="A8" s="25">
        <v>4</v>
      </c>
      <c r="B8" s="15" t="s">
        <v>22</v>
      </c>
      <c r="C8" s="24" t="s">
        <v>43</v>
      </c>
    </row>
    <row r="9" spans="1:3" ht="30">
      <c r="A9" s="25">
        <v>5</v>
      </c>
      <c r="B9" s="15" t="s">
        <v>23</v>
      </c>
      <c r="C9" s="24" t="s">
        <v>45</v>
      </c>
    </row>
    <row r="10" spans="1:3" ht="30">
      <c r="A10" s="25">
        <v>6</v>
      </c>
      <c r="B10" s="15" t="s">
        <v>26</v>
      </c>
      <c r="C10" s="24" t="s">
        <v>46</v>
      </c>
    </row>
    <row r="11" spans="1:3" ht="30">
      <c r="A11" s="25">
        <v>7</v>
      </c>
      <c r="B11" s="15" t="s">
        <v>47</v>
      </c>
      <c r="C11" s="24" t="s">
        <v>74</v>
      </c>
    </row>
    <row r="12" spans="1:3">
      <c r="A12" s="25">
        <v>8</v>
      </c>
      <c r="B12" s="4" t="s">
        <v>33</v>
      </c>
      <c r="C12" s="24" t="s">
        <v>49</v>
      </c>
    </row>
    <row r="14" spans="1:3">
      <c r="A14" s="19" t="s">
        <v>73</v>
      </c>
      <c r="C14" s="20"/>
    </row>
    <row r="15" spans="1:3">
      <c r="B15" s="4"/>
      <c r="C15" s="10"/>
    </row>
    <row r="16" spans="1:3">
      <c r="B16" s="8" t="s">
        <v>12</v>
      </c>
      <c r="C16" s="7" t="s">
        <v>15</v>
      </c>
    </row>
    <row r="17" spans="2:3">
      <c r="B17" s="8"/>
      <c r="C17" s="7" t="s">
        <v>15</v>
      </c>
    </row>
    <row r="18" spans="2:3">
      <c r="B18" s="8"/>
      <c r="C18" s="7" t="s">
        <v>15</v>
      </c>
    </row>
    <row r="19" spans="2:3">
      <c r="B19" s="8"/>
      <c r="C19" s="7"/>
    </row>
    <row r="20" spans="2:3">
      <c r="B20" s="8" t="s">
        <v>13</v>
      </c>
      <c r="C20" s="7" t="s">
        <v>15</v>
      </c>
    </row>
    <row r="21" spans="2:3">
      <c r="B21" s="8"/>
      <c r="C21" s="7" t="s">
        <v>15</v>
      </c>
    </row>
    <row r="22" spans="2:3">
      <c r="B22" s="8"/>
      <c r="C22" s="7" t="s">
        <v>15</v>
      </c>
    </row>
    <row r="23" spans="2:3">
      <c r="B23" s="8"/>
      <c r="C23" s="7"/>
    </row>
    <row r="24" spans="2:3">
      <c r="B24" s="8" t="s">
        <v>14</v>
      </c>
      <c r="C24" s="7" t="s">
        <v>15</v>
      </c>
    </row>
    <row r="25" spans="2:3">
      <c r="B25" s="8"/>
      <c r="C25" s="7" t="s">
        <v>15</v>
      </c>
    </row>
    <row r="26" spans="2:3">
      <c r="B26" s="8"/>
      <c r="C26" s="7" t="s">
        <v>15</v>
      </c>
    </row>
    <row r="27" spans="2:3">
      <c r="B27" s="8"/>
      <c r="C27" s="7" t="s">
        <v>15</v>
      </c>
    </row>
    <row r="28" spans="2:3">
      <c r="B28" s="8"/>
      <c r="C28" s="7" t="s">
        <v>15</v>
      </c>
    </row>
    <row r="29" spans="2:3">
      <c r="B29" s="8"/>
      <c r="C29" s="7" t="s">
        <v>15</v>
      </c>
    </row>
  </sheetData>
  <printOptions gridLines="1"/>
  <pageMargins left="0.7" right="0.7" top="0.75" bottom="0.75" header="0.3" footer="0.3"/>
  <pageSetup paperSize="9" scale="9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utilizzo fondo</vt:lpstr>
      <vt:lpstr>note utilizzo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2019-11-26T09:22:13Z</cp:lastPrinted>
  <dcterms:created xsi:type="dcterms:W3CDTF">2011-06-21T08:56:58Z</dcterms:created>
  <dcterms:modified xsi:type="dcterms:W3CDTF">2021-05-27T09:18:57Z</dcterms:modified>
</cp:coreProperties>
</file>